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ERRE ESTADOS FINANCIERO 2025\"/>
    </mc:Choice>
  </mc:AlternateContent>
  <bookViews>
    <workbookView xWindow="0" yWindow="0" windowWidth="20490" windowHeight="610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0" i="1"/>
  <c r="B30" i="1"/>
  <c r="C25" i="1"/>
  <c r="C32" i="1" s="1"/>
  <c r="C34" i="1" s="1"/>
  <c r="B25" i="1"/>
  <c r="C19" i="1"/>
  <c r="B18" i="1"/>
  <c r="B17" i="1"/>
  <c r="B16" i="1"/>
  <c r="B15" i="1"/>
  <c r="B14" i="1"/>
  <c r="B13" i="1"/>
  <c r="B12" i="1"/>
  <c r="B11" i="1"/>
  <c r="B10" i="1"/>
  <c r="B9" i="1"/>
  <c r="B19" i="1" s="1"/>
  <c r="B32" i="1" s="1"/>
  <c r="B34" i="1" s="1"/>
  <c r="A1" i="1"/>
</calcChain>
</file>

<file path=xl/sharedStrings.xml><?xml version="1.0" encoding="utf-8"?>
<sst xmlns="http://schemas.openxmlformats.org/spreadsheetml/2006/main" count="32" uniqueCount="32">
  <si>
    <t>Estado de Flujo de Efectivo</t>
  </si>
  <si>
    <t>Al 31 de diciembre del 2025</t>
  </si>
  <si>
    <t>(Valores en RD$)</t>
  </si>
  <si>
    <t>Flujo de efectivo procedentes de actividades operativas</t>
  </si>
  <si>
    <t xml:space="preserve">Cobros impuestos </t>
  </si>
  <si>
    <t xml:space="preserve">Cobros por venta de bienes y servicios y arrendamientos </t>
  </si>
  <si>
    <t xml:space="preserve">Cobros de subvenciones, transferencias, y otras asignaciones </t>
  </si>
  <si>
    <t>Otros cobros</t>
  </si>
  <si>
    <t xml:space="preserve">Pagos a otras entidades para financiar sus operaciones (Transferencias) </t>
  </si>
  <si>
    <t>Pagos a los trabajadores o en beneficio de ellos</t>
  </si>
  <si>
    <t>Pagos por contribuciones a la Seguridad Social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</si>
  <si>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</si>
  <si>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</si>
  <si>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</si>
  <si>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</si>
  <si>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</si>
  <si>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 xml:space="preserve">Otros Cobros </t>
  </si>
  <si>
    <t>Pagos por adquisición de propiedad, planta y equipo</t>
  </si>
  <si>
    <t>Pagos por costos de construcciones y desarrollos en proceso</t>
  </si>
  <si>
    <t>Flujos de efectivo netos por las actividades de inversión</t>
  </si>
  <si>
    <t>Flujos de efectivo de las actividades de financiación</t>
  </si>
  <si>
    <t>Pago reembolso en efectivo de los montos recibidos en emision de titulos de deudas, bonos</t>
  </si>
  <si>
    <t xml:space="preserve">Otros Pagos 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</si>
  <si>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</si>
  <si>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</si>
  <si>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</si>
  <si>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</si>
  <si>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Las notas son parte integral de los Estados Financieros </t>
  </si>
  <si>
    <t>Alcalde Municipal</t>
  </si>
  <si>
    <t>Tesorero</t>
  </si>
  <si>
    <t>Contralor Municipal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</si>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</sst>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indent="5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43" fontId="8" fillId="0" borderId="0" xfId="1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/>
    </xf>
    <xf numFmtId="43" fontId="3" fillId="0" borderId="0" xfId="1" applyFont="1" applyFill="1"/>
    <xf numFmtId="0" fontId="8" fillId="0" borderId="0" xfId="0" applyFont="1" applyFill="1" applyAlignment="1">
      <alignment vertical="center"/>
    </xf>
    <xf numFmtId="43" fontId="8" fillId="0" borderId="0" xfId="1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43" fontId="8" fillId="0" borderId="1" xfId="1" applyFont="1" applyFill="1" applyBorder="1" applyAlignment="1">
      <alignment horizontal="center" wrapText="1"/>
    </xf>
    <xf numFmtId="43" fontId="6" fillId="0" borderId="0" xfId="1" applyFont="1" applyFill="1" applyAlignment="1">
      <alignment horizontal="right"/>
    </xf>
    <xf numFmtId="0" fontId="5" fillId="0" borderId="0" xfId="0" applyFont="1" applyFill="1" applyAlignment="1">
      <alignment vertical="center" wrapText="1"/>
    </xf>
    <xf numFmtId="43" fontId="5" fillId="0" borderId="2" xfId="1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0" fontId="6" fillId="0" borderId="0" xfId="0" applyFont="1" applyFill="1" applyAlignment="1">
      <alignment vertical="top" wrapText="1"/>
    </xf>
    <xf numFmtId="43" fontId="6" fillId="0" borderId="0" xfId="1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43" fontId="9" fillId="0" borderId="2" xfId="1" applyFont="1" applyFill="1" applyBorder="1"/>
    <xf numFmtId="43" fontId="5" fillId="0" borderId="0" xfId="1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center"/>
    </xf>
    <xf numFmtId="43" fontId="8" fillId="0" borderId="0" xfId="1" applyFont="1" applyFill="1" applyBorder="1" applyAlignment="1">
      <alignment horizontal="center" wrapText="1"/>
    </xf>
    <xf numFmtId="43" fontId="5" fillId="0" borderId="0" xfId="1" applyFont="1" applyFill="1" applyAlignment="1">
      <alignment horizontal="center" wrapText="1"/>
    </xf>
    <xf numFmtId="43" fontId="5" fillId="0" borderId="3" xfId="1" applyFont="1" applyFill="1" applyBorder="1" applyAlignment="1">
      <alignment horizontal="center" wrapText="1"/>
    </xf>
    <xf numFmtId="164" fontId="9" fillId="0" borderId="3" xfId="0" applyNumberFormat="1" applyFont="1" applyFill="1" applyBorder="1"/>
    <xf numFmtId="43" fontId="5" fillId="0" borderId="0" xfId="1" applyFont="1" applyFill="1" applyBorder="1" applyAlignment="1">
      <alignment horizontal="center" vertical="center" wrapText="1"/>
    </xf>
    <xf numFmtId="43" fontId="3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CIERRE%20FISCAL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del Estado  2025 "/>
      <sheetName val="INVENTARIO DE CONSUMO"/>
      <sheetName val="CUENTA POR PAGAR"/>
      <sheetName val="cuentas por cobrar"/>
    </sheetNames>
    <sheetDataSet>
      <sheetData sheetId="0">
        <row r="1">
          <cell r="A1" t="str">
            <v>Ayuntamiento Municipal Nagua</v>
          </cell>
        </row>
      </sheetData>
      <sheetData sheetId="1"/>
      <sheetData sheetId="2"/>
      <sheetData sheetId="3"/>
      <sheetData sheetId="4"/>
      <sheetData sheetId="5">
        <row r="128">
          <cell r="B128">
            <v>15405609.57</v>
          </cell>
        </row>
        <row r="148">
          <cell r="B148">
            <v>18121872.050000001</v>
          </cell>
        </row>
        <row r="165">
          <cell r="B165">
            <v>114781010.09</v>
          </cell>
        </row>
        <row r="180">
          <cell r="B180">
            <v>6307025</v>
          </cell>
        </row>
        <row r="187">
          <cell r="B187">
            <v>19384920.760000002</v>
          </cell>
        </row>
        <row r="188">
          <cell r="B188">
            <v>4250</v>
          </cell>
        </row>
        <row r="189">
          <cell r="B189">
            <v>13000</v>
          </cell>
        </row>
        <row r="190">
          <cell r="B190">
            <v>23304747.719999999</v>
          </cell>
        </row>
        <row r="191">
          <cell r="B191">
            <v>253960</v>
          </cell>
        </row>
        <row r="192">
          <cell r="B192">
            <v>3240042.57</v>
          </cell>
        </row>
        <row r="194">
          <cell r="B194">
            <v>588655.1</v>
          </cell>
        </row>
        <row r="195">
          <cell r="B195">
            <v>155000</v>
          </cell>
        </row>
        <row r="196">
          <cell r="B196">
            <v>1070807.1100000001</v>
          </cell>
        </row>
        <row r="197">
          <cell r="B197">
            <v>1071926.45</v>
          </cell>
        </row>
        <row r="198">
          <cell r="B198">
            <v>177354.34</v>
          </cell>
        </row>
        <row r="210">
          <cell r="B210">
            <v>7140947.5700000003</v>
          </cell>
        </row>
        <row r="236">
          <cell r="B236">
            <v>19136286.289999995</v>
          </cell>
        </row>
        <row r="286">
          <cell r="B286">
            <v>46113247.979999989</v>
          </cell>
        </row>
        <row r="295">
          <cell r="B295">
            <v>5359475.7300000004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D10" sqref="D10"/>
    </sheetView>
  </sheetViews>
  <sheetFormatPr baseColWidth="10" defaultColWidth="11.42578125" defaultRowHeight="15" x14ac:dyDescent="0.2"/>
  <cols>
    <col min="1" max="1" width="75.42578125" style="3" customWidth="1"/>
    <col min="2" max="2" width="22.7109375" style="3" customWidth="1"/>
    <col min="3" max="3" width="19.28515625" style="3" bestFit="1" customWidth="1"/>
    <col min="4" max="4" width="20.5703125" style="3" bestFit="1" customWidth="1"/>
    <col min="5" max="16384" width="11.42578125" style="3"/>
  </cols>
  <sheetData>
    <row r="1" spans="1:4" ht="18" x14ac:dyDescent="0.25">
      <c r="A1" s="1" t="str">
        <f>+'[1]Estado de Situación'!A1:B1</f>
        <v>Ayuntamiento Municipal Nagua</v>
      </c>
      <c r="B1" s="1"/>
      <c r="C1" s="2"/>
    </row>
    <row r="2" spans="1:4" ht="15.75" x14ac:dyDescent="0.2">
      <c r="A2" s="4" t="s">
        <v>0</v>
      </c>
      <c r="B2" s="4"/>
    </row>
    <row r="3" spans="1:4" ht="15.75" x14ac:dyDescent="0.2">
      <c r="A3" s="4" t="s">
        <v>1</v>
      </c>
      <c r="B3" s="4"/>
    </row>
    <row r="4" spans="1:4" ht="15.75" x14ac:dyDescent="0.2">
      <c r="A4" s="4" t="s">
        <v>2</v>
      </c>
      <c r="B4" s="4"/>
    </row>
    <row r="6" spans="1:4" ht="15.75" x14ac:dyDescent="0.25">
      <c r="A6" s="5"/>
      <c r="B6" s="6"/>
    </row>
    <row r="7" spans="1:4" ht="15.75" x14ac:dyDescent="0.25">
      <c r="A7" s="6"/>
      <c r="B7" s="7">
        <v>2025</v>
      </c>
      <c r="C7" s="8">
        <v>2024</v>
      </c>
    </row>
    <row r="8" spans="1:4" ht="15.75" x14ac:dyDescent="0.25">
      <c r="A8" s="9" t="s">
        <v>3</v>
      </c>
      <c r="B8" s="10"/>
      <c r="C8" s="11"/>
      <c r="D8" s="12"/>
    </row>
    <row r="9" spans="1:4" ht="15.75" x14ac:dyDescent="0.25">
      <c r="A9" s="13" t="s">
        <v>4</v>
      </c>
      <c r="B9" s="14">
        <f>'[1]Notas del Estado  2025 '!B128</f>
        <v>15405609.57</v>
      </c>
      <c r="C9" s="11">
        <v>13317335.850000001</v>
      </c>
      <c r="D9" s="12"/>
    </row>
    <row r="10" spans="1:4" ht="15.75" x14ac:dyDescent="0.25">
      <c r="A10" s="13" t="s">
        <v>5</v>
      </c>
      <c r="B10" s="14">
        <f>'[1]Notas del Estado  2025 '!B148</f>
        <v>18121872.050000001</v>
      </c>
      <c r="C10" s="11">
        <v>10463516.93</v>
      </c>
      <c r="D10" s="12"/>
    </row>
    <row r="11" spans="1:4" ht="15.75" x14ac:dyDescent="0.25">
      <c r="A11" s="15" t="s">
        <v>6</v>
      </c>
      <c r="B11" s="14">
        <f>'[1]Notas del Estado  2025 '!B165</f>
        <v>114781010.09</v>
      </c>
      <c r="C11" s="11">
        <v>130370485.11</v>
      </c>
      <c r="D11" s="12"/>
    </row>
    <row r="12" spans="1:4" ht="15.75" x14ac:dyDescent="0.25">
      <c r="A12" s="15" t="s">
        <v>7</v>
      </c>
      <c r="B12" s="14">
        <f>'[1]Notas del Estado  2025 '!B180</f>
        <v>6307025</v>
      </c>
      <c r="C12" s="11">
        <v>3052621.3</v>
      </c>
      <c r="D12" s="12"/>
    </row>
    <row r="13" spans="1:4" ht="15.75" x14ac:dyDescent="0.25">
      <c r="A13" s="15" t="s">
        <v>8</v>
      </c>
      <c r="B13" s="14">
        <f>-'[1]Notas del Estado  2025 '!B210</f>
        <v>-7140947.5700000003</v>
      </c>
      <c r="C13" s="11">
        <v>-7152018.5499999998</v>
      </c>
      <c r="D13" s="12"/>
    </row>
    <row r="14" spans="1:4" ht="15.75" x14ac:dyDescent="0.25">
      <c r="A14" s="15" t="s">
        <v>9</v>
      </c>
      <c r="B14" s="14">
        <f>-SUM('[1]Notas del Estado  2025 '!B187:B195)</f>
        <v>-46944576.150000006</v>
      </c>
      <c r="C14" s="11">
        <v>-47498459.380000003</v>
      </c>
      <c r="D14" s="12"/>
    </row>
    <row r="15" spans="1:4" ht="15.75" x14ac:dyDescent="0.25">
      <c r="A15" s="15" t="s">
        <v>10</v>
      </c>
      <c r="B15" s="14">
        <f>-SUM('[1]Notas del Estado  2025 '!B196:B198)</f>
        <v>-2320087.9</v>
      </c>
      <c r="C15" s="11">
        <v>-2162519.29</v>
      </c>
      <c r="D15" s="12"/>
    </row>
    <row r="16" spans="1:4" ht="15.75" x14ac:dyDescent="0.25">
      <c r="A16" s="15" t="s">
        <v>11</v>
      </c>
      <c r="B16" s="14">
        <f>-'[1]Notas del Estado  2025 '!B236</f>
        <v>-19136286.289999995</v>
      </c>
      <c r="C16" s="11">
        <v>-17345539.220000003</v>
      </c>
      <c r="D16" s="12"/>
    </row>
    <row r="17" spans="1:4" ht="15.75" x14ac:dyDescent="0.25">
      <c r="A17" s="15" t="s">
        <v>12</v>
      </c>
      <c r="B17" s="14">
        <f>-'[1]Notas del Estado  2025 '!B295</f>
        <v>-5359475.7300000004</v>
      </c>
      <c r="C17" s="11">
        <v>-2331067.06</v>
      </c>
      <c r="D17" s="12"/>
    </row>
    <row r="18" spans="1:4" ht="15.75" x14ac:dyDescent="0.25">
      <c r="A18" s="15" t="s">
        <v>13</v>
      </c>
      <c r="B18" s="16">
        <f>-'[1]Notas del Estado  2025 '!B286</f>
        <v>-46113247.979999989</v>
      </c>
      <c r="C18" s="17">
        <v>-71369943.37999998</v>
      </c>
      <c r="D18" s="12"/>
    </row>
    <row r="19" spans="1:4" ht="15.75" x14ac:dyDescent="0.25">
      <c r="A19" s="18" t="s">
        <v>14</v>
      </c>
      <c r="B19" s="19">
        <f>SUM(B9:B18)</f>
        <v>27600895.090000018</v>
      </c>
      <c r="C19" s="20">
        <f>SUM(C9:C18)</f>
        <v>9344412.3100000024</v>
      </c>
      <c r="D19" s="12"/>
    </row>
    <row r="20" spans="1:4" ht="15.75" x14ac:dyDescent="0.25">
      <c r="A20" s="21"/>
      <c r="B20" s="22"/>
      <c r="C20" s="12"/>
      <c r="D20" s="12"/>
    </row>
    <row r="21" spans="1:4" ht="15.75" x14ac:dyDescent="0.25">
      <c r="A21" s="23" t="s">
        <v>15</v>
      </c>
      <c r="B21" s="14"/>
      <c r="C21" s="12"/>
      <c r="D21" s="12"/>
    </row>
    <row r="22" spans="1:4" ht="15.75" x14ac:dyDescent="0.25">
      <c r="A22" s="15" t="s">
        <v>16</v>
      </c>
      <c r="B22" s="14"/>
      <c r="C22" s="12"/>
      <c r="D22" s="12"/>
    </row>
    <row r="23" spans="1:4" ht="15.75" x14ac:dyDescent="0.25">
      <c r="A23" s="15" t="s">
        <v>17</v>
      </c>
      <c r="B23" s="14">
        <v>-2322142.73</v>
      </c>
      <c r="C23" s="12">
        <v>-11762867.310000001</v>
      </c>
      <c r="D23" s="12"/>
    </row>
    <row r="24" spans="1:4" ht="15.75" x14ac:dyDescent="0.25">
      <c r="A24" s="15" t="s">
        <v>18</v>
      </c>
      <c r="B24" s="14">
        <v>-4606657.07</v>
      </c>
      <c r="C24" s="12">
        <v>-1471250.35</v>
      </c>
      <c r="D24" s="12"/>
    </row>
    <row r="25" spans="1:4" ht="15.75" x14ac:dyDescent="0.25">
      <c r="A25" s="23" t="s">
        <v>19</v>
      </c>
      <c r="B25" s="19">
        <f>SUM(B22:B24)</f>
        <v>-6928799.8000000007</v>
      </c>
      <c r="C25" s="24">
        <f>SUM(C23:C24)</f>
        <v>-13234117.66</v>
      </c>
      <c r="D25" s="12"/>
    </row>
    <row r="26" spans="1:4" ht="15.75" x14ac:dyDescent="0.25">
      <c r="A26" s="23"/>
      <c r="B26" s="25"/>
      <c r="C26" s="12"/>
      <c r="D26" s="12"/>
    </row>
    <row r="27" spans="1:4" ht="15.75" x14ac:dyDescent="0.2">
      <c r="A27" s="23" t="s">
        <v>20</v>
      </c>
      <c r="C27" s="12"/>
      <c r="D27" s="12"/>
    </row>
    <row r="28" spans="1:4" ht="15.75" x14ac:dyDescent="0.25">
      <c r="A28" s="26" t="s">
        <v>21</v>
      </c>
      <c r="B28" s="27">
        <v>-4500000</v>
      </c>
      <c r="C28" s="12"/>
      <c r="D28" s="12"/>
    </row>
    <row r="29" spans="1:4" ht="15.75" x14ac:dyDescent="0.25">
      <c r="A29" s="26" t="s">
        <v>22</v>
      </c>
      <c r="B29" s="14">
        <v>-8405875.5399999991</v>
      </c>
      <c r="C29" s="12">
        <v>-9537659.3399999999</v>
      </c>
      <c r="D29" s="12"/>
    </row>
    <row r="30" spans="1:4" ht="15.75" x14ac:dyDescent="0.25">
      <c r="A30" s="23" t="s">
        <v>23</v>
      </c>
      <c r="B30" s="19">
        <f>SUM(B28:B29)</f>
        <v>-12905875.539999999</v>
      </c>
      <c r="C30" s="24">
        <f>SUM(C29:C29)</f>
        <v>-9537659.3399999999</v>
      </c>
      <c r="D30" s="12"/>
    </row>
    <row r="31" spans="1:4" ht="15.75" x14ac:dyDescent="0.25">
      <c r="A31" s="21"/>
      <c r="B31" s="22"/>
      <c r="C31" s="12"/>
      <c r="D31" s="12"/>
    </row>
    <row r="32" spans="1:4" ht="15.75" x14ac:dyDescent="0.25">
      <c r="A32" s="15" t="s">
        <v>24</v>
      </c>
      <c r="B32" s="28">
        <f>+B19+B25+B30</f>
        <v>7766219.7500000186</v>
      </c>
      <c r="C32" s="12">
        <f>+C30+C25+C19</f>
        <v>-13427364.689999998</v>
      </c>
      <c r="D32" s="12"/>
    </row>
    <row r="33" spans="1:4" ht="15.75" x14ac:dyDescent="0.25">
      <c r="A33" s="15" t="s">
        <v>25</v>
      </c>
      <c r="B33" s="16">
        <f>39198.48+2005125.48</f>
        <v>2044323.96</v>
      </c>
      <c r="C33" s="12">
        <v>15432490.17</v>
      </c>
      <c r="D33" s="12"/>
    </row>
    <row r="34" spans="1:4" ht="16.5" thickBot="1" x14ac:dyDescent="0.3">
      <c r="A34" s="18" t="s">
        <v>26</v>
      </c>
      <c r="B34" s="29">
        <f>SUM(B32:B33)</f>
        <v>9810543.7100000195</v>
      </c>
      <c r="C34" s="30">
        <f>SUM(C32:C33)</f>
        <v>2005125.4800000023</v>
      </c>
    </row>
    <row r="35" spans="1:4" ht="16.5" thickTop="1" x14ac:dyDescent="0.2">
      <c r="A35" s="18"/>
      <c r="B35" s="31"/>
      <c r="D35" s="12"/>
    </row>
    <row r="36" spans="1:4" ht="15.75" x14ac:dyDescent="0.2">
      <c r="A36" s="13" t="s">
        <v>27</v>
      </c>
      <c r="B36" s="31"/>
      <c r="D36" s="32"/>
    </row>
    <row r="37" spans="1:4" ht="15.75" x14ac:dyDescent="0.25">
      <c r="A37" s="6"/>
      <c r="B37" s="6"/>
      <c r="C37" s="32"/>
    </row>
    <row r="38" spans="1:4" ht="15.75" x14ac:dyDescent="0.25">
      <c r="A38" s="33"/>
      <c r="B38" s="33"/>
      <c r="C38" s="12"/>
    </row>
    <row r="39" spans="1:4" x14ac:dyDescent="0.2">
      <c r="A39" s="34" t="s">
        <v>28</v>
      </c>
      <c r="B39" s="34" t="s">
        <v>29</v>
      </c>
      <c r="C39" s="32"/>
    </row>
    <row r="40" spans="1:4" x14ac:dyDescent="0.2">
      <c r="A40" s="34"/>
      <c r="B40" s="34"/>
    </row>
    <row r="41" spans="1:4" x14ac:dyDescent="0.2">
      <c r="C41" s="32"/>
    </row>
    <row r="43" spans="1:4" ht="15.75" x14ac:dyDescent="0.25">
      <c r="A43" s="35"/>
      <c r="B43" s="36"/>
    </row>
    <row r="44" spans="1:4" x14ac:dyDescent="0.2">
      <c r="A44" s="34" t="s">
        <v>30</v>
      </c>
      <c r="B44" s="34" t="s">
        <v>31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2026-01-23T19:31:47Z</dcterms:created>
  <dcterms:modified xsi:type="dcterms:W3CDTF">2026-01-23T19:32:45Z</dcterms:modified>
</cp:coreProperties>
</file>