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ERRE ESTADOS FINANCIERO 2025\"/>
    </mc:Choice>
  </mc:AlternateContent>
  <bookViews>
    <workbookView xWindow="0" yWindow="0" windowWidth="20490" windowHeight="61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  <c r="B35" i="1"/>
  <c r="B34" i="1"/>
  <c r="B33" i="1"/>
  <c r="C30" i="1"/>
  <c r="C37" i="1" s="1"/>
  <c r="B27" i="1"/>
  <c r="B26" i="1"/>
  <c r="B28" i="1" s="1"/>
  <c r="C23" i="1"/>
  <c r="B22" i="1"/>
  <c r="B21" i="1"/>
  <c r="B23" i="1" s="1"/>
  <c r="C16" i="1"/>
  <c r="B16" i="1"/>
  <c r="B15" i="1"/>
  <c r="C12" i="1"/>
  <c r="C18" i="1" s="1"/>
  <c r="B11" i="1"/>
  <c r="B12" i="1" s="1"/>
  <c r="B18" i="1" s="1"/>
  <c r="B10" i="1"/>
  <c r="B9" i="1"/>
  <c r="B30" i="1" l="1"/>
  <c r="B37" i="1" s="1"/>
</calcChain>
</file>

<file path=xl/sharedStrings.xml><?xml version="1.0" encoding="utf-8"?>
<sst xmlns="http://schemas.openxmlformats.org/spreadsheetml/2006/main" count="48" uniqueCount="35">
  <si>
    <t>Ayuntamiento Municipal Nagua</t>
  </si>
  <si>
    <t>Estado de Situación Financiera</t>
  </si>
  <si>
    <r>
      <t>Al 31  de diciembre del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>2025</t>
    </r>
  </si>
  <si>
    <t xml:space="preserve"> (Valores en RD$)</t>
  </si>
  <si>
    <t>Activos</t>
  </si>
  <si>
    <t>Activos corrientes</t>
  </si>
  <si>
    <t xml:space="preserve">Efectivo y equivalente de efectivo (Notas 07) </t>
  </si>
  <si>
    <t xml:space="preserve">Cuentas por cobrar a Corto Plazo (Notas 08) </t>
  </si>
  <si>
    <t>Inventarios (Notas 09)</t>
  </si>
  <si>
    <t>Total activos corrientes</t>
  </si>
  <si>
    <t>Activos no corrientes</t>
  </si>
  <si>
    <t>Propiedad, planta y equipo neto (Nota 10)</t>
  </si>
  <si>
    <t>Total activos no corrientes</t>
  </si>
  <si>
    <t>Total activos</t>
  </si>
  <si>
    <t>Pasivos corrientes</t>
  </si>
  <si>
    <t>Cuentas por pagar a corto plazo (Nota 11)</t>
  </si>
  <si>
    <t>Retenciones y acumulaciones por pagar (Nota 12)</t>
  </si>
  <si>
    <t>Total pasivos corrientes</t>
  </si>
  <si>
    <t>Pasivos no corrientes</t>
  </si>
  <si>
    <t>Cuentas por pagar a largo plazo (Nota 13)</t>
  </si>
  <si>
    <t>Otros pasivos no corrientes (Nota 14)</t>
  </si>
  <si>
    <t>Total pasivos no corrientes</t>
  </si>
  <si>
    <t>Total Pasivos</t>
  </si>
  <si>
    <t>Activos Netos/Patrimonio (Notas 15)</t>
  </si>
  <si>
    <t>Capital</t>
  </si>
  <si>
    <t xml:space="preserve">Resultados positivos (ahorro)/negativo (desahorro) </t>
  </si>
  <si>
    <t>Resultado acumulado</t>
  </si>
  <si>
    <t>Patrimonio Neto</t>
  </si>
  <si>
    <t xml:space="preserve">Total Activos Netos/Patrimonio </t>
  </si>
  <si>
    <t xml:space="preserve"> </t>
  </si>
  <si>
    <t xml:space="preserve">Las notas son parte integral de los Estados Financieros </t>
  </si>
  <si>
    <t>Alcalde Municipal</t>
  </si>
  <si>
    <t>Tesorero</t>
  </si>
  <si>
    <t>Contralor Municipal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</si>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</sst>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Arial"/>
      <family val="2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/>
    <xf numFmtId="0" fontId="10" fillId="0" borderId="0" xfId="0" applyFont="1" applyAlignment="1">
      <alignment horizontal="left" vertical="center" wrapText="1" indent="1"/>
    </xf>
    <xf numFmtId="43" fontId="10" fillId="0" borderId="0" xfId="1" applyFont="1" applyBorder="1" applyAlignment="1">
      <alignment horizontal="center" vertical="center" wrapText="1"/>
    </xf>
    <xf numFmtId="43" fontId="7" fillId="0" borderId="0" xfId="1" applyFont="1"/>
    <xf numFmtId="165" fontId="3" fillId="0" borderId="0" xfId="0" applyNumberFormat="1" applyFont="1"/>
    <xf numFmtId="43" fontId="3" fillId="0" borderId="0" xfId="1" applyFont="1"/>
    <xf numFmtId="43" fontId="9" fillId="0" borderId="1" xfId="1" applyFont="1" applyBorder="1" applyAlignment="1">
      <alignment horizontal="center" vertical="center" wrapText="1"/>
    </xf>
    <xf numFmtId="43" fontId="8" fillId="0" borderId="1" xfId="1" applyFont="1" applyBorder="1"/>
    <xf numFmtId="0" fontId="9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164" fontId="3" fillId="0" borderId="0" xfId="0" applyNumberFormat="1" applyFont="1"/>
    <xf numFmtId="164" fontId="8" fillId="0" borderId="1" xfId="2" applyFont="1" applyBorder="1" applyAlignment="1">
      <alignment horizontal="center" vertical="center" wrapText="1"/>
    </xf>
    <xf numFmtId="43" fontId="8" fillId="0" borderId="0" xfId="1" applyFont="1" applyBorder="1"/>
    <xf numFmtId="43" fontId="9" fillId="0" borderId="3" xfId="1" applyFont="1" applyBorder="1" applyAlignment="1">
      <alignment horizontal="center" vertical="center" wrapText="1"/>
    </xf>
    <xf numFmtId="43" fontId="3" fillId="0" borderId="0" xfId="0" applyNumberFormat="1" applyFont="1"/>
    <xf numFmtId="43" fontId="9" fillId="0" borderId="0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8" fillId="0" borderId="4" xfId="1" applyFont="1" applyBorder="1"/>
    <xf numFmtId="0" fontId="9" fillId="0" borderId="0" xfId="0" applyFont="1" applyBorder="1" applyAlignment="1">
      <alignment horizontal="center" vertical="center" wrapText="1"/>
    </xf>
    <xf numFmtId="43" fontId="7" fillId="0" borderId="0" xfId="1" applyFont="1" applyFill="1"/>
    <xf numFmtId="43" fontId="8" fillId="0" borderId="4" xfId="1" applyFont="1" applyFill="1" applyBorder="1"/>
    <xf numFmtId="43" fontId="9" fillId="0" borderId="5" xfId="1" applyFont="1" applyBorder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164" fontId="9" fillId="0" borderId="0" xfId="1" applyNumberFormat="1" applyFont="1" applyAlignment="1">
      <alignment horizontal="center" vertical="center" wrapText="1"/>
    </xf>
    <xf numFmtId="43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43" fontId="6" fillId="0" borderId="0" xfId="1" applyFont="1"/>
    <xf numFmtId="43" fontId="7" fillId="0" borderId="0" xfId="0" applyNumberFormat="1" applyFont="1"/>
    <xf numFmtId="0" fontId="6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CIERRE%20FISCAL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Estado  2025 "/>
      <sheetName val="INVENTARIO DE CONSUMO"/>
      <sheetName val="CUENTA POR PAGAR"/>
      <sheetName val="cuentas por cobrar"/>
    </sheetNames>
    <sheetDataSet>
      <sheetData sheetId="0"/>
      <sheetData sheetId="1">
        <row r="24">
          <cell r="C24">
            <v>11623238.445600033</v>
          </cell>
        </row>
      </sheetData>
      <sheetData sheetId="2"/>
      <sheetData sheetId="3"/>
      <sheetData sheetId="4"/>
      <sheetData sheetId="5">
        <row r="12">
          <cell r="B12">
            <v>9810543.709999999</v>
          </cell>
        </row>
        <row r="23">
          <cell r="B23">
            <v>21838631.75</v>
          </cell>
        </row>
        <row r="31">
          <cell r="B31">
            <v>291719.54000000004</v>
          </cell>
        </row>
        <row r="51">
          <cell r="I51">
            <v>351450734.9156</v>
          </cell>
        </row>
        <row r="62">
          <cell r="B62">
            <v>8295730.3699999992</v>
          </cell>
        </row>
        <row r="70">
          <cell r="B70">
            <v>3510890.59</v>
          </cell>
        </row>
        <row r="78">
          <cell r="B78">
            <v>18615308.829999998</v>
          </cell>
        </row>
        <row r="87">
          <cell r="B87">
            <v>4210690.82</v>
          </cell>
        </row>
        <row r="95">
          <cell r="B95">
            <v>145089766.96000001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A2" sqref="A2:B2"/>
    </sheetView>
  </sheetViews>
  <sheetFormatPr baseColWidth="10" defaultColWidth="11.42578125" defaultRowHeight="15" x14ac:dyDescent="0.2"/>
  <cols>
    <col min="1" max="1" width="56" style="2" customWidth="1"/>
    <col min="2" max="2" width="21.5703125" style="2" customWidth="1"/>
    <col min="3" max="4" width="20.7109375" style="2" bestFit="1" customWidth="1"/>
    <col min="5" max="5" width="18.42578125" style="2" bestFit="1" customWidth="1"/>
    <col min="6" max="6" width="13.7109375" style="2" bestFit="1" customWidth="1"/>
    <col min="7" max="16384" width="11.42578125" style="2"/>
  </cols>
  <sheetData>
    <row r="1" spans="1:8" ht="18" x14ac:dyDescent="0.2">
      <c r="A1" s="1" t="s">
        <v>0</v>
      </c>
      <c r="B1" s="1"/>
    </row>
    <row r="2" spans="1:8" ht="15.75" x14ac:dyDescent="0.2">
      <c r="A2" s="3" t="s">
        <v>1</v>
      </c>
      <c r="B2" s="3"/>
    </row>
    <row r="3" spans="1:8" ht="15.75" x14ac:dyDescent="0.2">
      <c r="A3" s="3" t="s">
        <v>2</v>
      </c>
      <c r="B3" s="3"/>
    </row>
    <row r="4" spans="1:8" ht="15.75" x14ac:dyDescent="0.2">
      <c r="A4" s="3" t="s">
        <v>3</v>
      </c>
      <c r="B4" s="3"/>
    </row>
    <row r="5" spans="1:8" ht="15.75" x14ac:dyDescent="0.2">
      <c r="A5" s="4"/>
      <c r="B5" s="4"/>
    </row>
    <row r="6" spans="1:8" ht="12.75" customHeight="1" x14ac:dyDescent="0.25">
      <c r="A6" s="5"/>
      <c r="B6" s="6">
        <v>2025</v>
      </c>
      <c r="C6" s="7">
        <v>2024</v>
      </c>
    </row>
    <row r="7" spans="1:8" ht="15.75" x14ac:dyDescent="0.25">
      <c r="A7" s="8" t="s">
        <v>4</v>
      </c>
      <c r="B7" s="9"/>
      <c r="C7" s="10"/>
    </row>
    <row r="8" spans="1:8" ht="15.75" x14ac:dyDescent="0.25">
      <c r="A8" s="8" t="s">
        <v>5</v>
      </c>
      <c r="B8" s="9"/>
      <c r="C8" s="10"/>
    </row>
    <row r="9" spans="1:8" ht="15.75" x14ac:dyDescent="0.25">
      <c r="A9" s="11" t="s">
        <v>6</v>
      </c>
      <c r="B9" s="12">
        <f>'[1]Notas del Estado  2025 '!B12</f>
        <v>9810543.709999999</v>
      </c>
      <c r="C9" s="13">
        <v>2005125.48</v>
      </c>
      <c r="D9" s="14"/>
    </row>
    <row r="10" spans="1:8" ht="15.75" x14ac:dyDescent="0.25">
      <c r="A10" s="11" t="s">
        <v>7</v>
      </c>
      <c r="B10" s="12">
        <f>'[1]Notas del Estado  2025 '!B23</f>
        <v>21838631.75</v>
      </c>
      <c r="C10" s="13">
        <v>15097050</v>
      </c>
      <c r="D10" s="15"/>
    </row>
    <row r="11" spans="1:8" ht="15.75" x14ac:dyDescent="0.25">
      <c r="A11" s="11" t="s">
        <v>8</v>
      </c>
      <c r="B11" s="12">
        <f>'[1]Notas del Estado  2025 '!B31</f>
        <v>291719.54000000004</v>
      </c>
      <c r="C11" s="13">
        <v>295614.06999999995</v>
      </c>
      <c r="D11" s="15"/>
    </row>
    <row r="12" spans="1:8" ht="15.75" x14ac:dyDescent="0.25">
      <c r="A12" s="8" t="s">
        <v>9</v>
      </c>
      <c r="B12" s="16">
        <f>SUM(B9:B11)</f>
        <v>31940895</v>
      </c>
      <c r="C12" s="17">
        <f>SUM(C9:C11)</f>
        <v>17397789.550000001</v>
      </c>
      <c r="E12" s="15"/>
      <c r="F12" s="15"/>
      <c r="G12" s="15"/>
      <c r="H12" s="15"/>
    </row>
    <row r="13" spans="1:8" ht="15.75" x14ac:dyDescent="0.25">
      <c r="A13" s="8"/>
      <c r="B13" s="18"/>
      <c r="C13" s="10"/>
      <c r="E13" s="15"/>
      <c r="F13" s="15"/>
      <c r="G13" s="15"/>
      <c r="H13" s="15"/>
    </row>
    <row r="14" spans="1:8" ht="12.75" customHeight="1" x14ac:dyDescent="0.25">
      <c r="A14" s="8" t="s">
        <v>10</v>
      </c>
      <c r="B14" s="19"/>
      <c r="C14" s="10"/>
      <c r="E14" s="15"/>
      <c r="F14" s="15"/>
      <c r="G14" s="15"/>
      <c r="H14" s="15"/>
    </row>
    <row r="15" spans="1:8" ht="15.75" x14ac:dyDescent="0.25">
      <c r="A15" s="11" t="s">
        <v>11</v>
      </c>
      <c r="B15" s="20">
        <f>'[1]Notas del Estado  2025 '!I51</f>
        <v>351450734.9156</v>
      </c>
      <c r="C15" s="13">
        <v>350039511.86300004</v>
      </c>
      <c r="D15" s="21"/>
      <c r="E15" s="15"/>
      <c r="F15" s="15"/>
      <c r="G15" s="15"/>
      <c r="H15" s="15"/>
    </row>
    <row r="16" spans="1:8" ht="15" customHeight="1" x14ac:dyDescent="0.25">
      <c r="A16" s="8" t="s">
        <v>12</v>
      </c>
      <c r="B16" s="22">
        <f>+B15</f>
        <v>351450734.9156</v>
      </c>
      <c r="C16" s="17">
        <f>SUM(C15)</f>
        <v>350039511.86300004</v>
      </c>
      <c r="E16" s="15"/>
      <c r="F16" s="15"/>
      <c r="G16" s="15"/>
      <c r="H16" s="15"/>
    </row>
    <row r="17" spans="1:8" ht="15.75" x14ac:dyDescent="0.25">
      <c r="A17" s="8"/>
      <c r="B17" s="18"/>
      <c r="C17" s="23"/>
      <c r="E17" s="15"/>
      <c r="F17" s="15"/>
      <c r="G17" s="15"/>
      <c r="H17" s="15"/>
    </row>
    <row r="18" spans="1:8" ht="16.5" thickBot="1" x14ac:dyDescent="0.25">
      <c r="A18" s="8" t="s">
        <v>13</v>
      </c>
      <c r="B18" s="24">
        <f>+B12+B16</f>
        <v>383391629.9156</v>
      </c>
      <c r="C18" s="24">
        <f>+C12+C16</f>
        <v>367437301.41300005</v>
      </c>
      <c r="D18" s="25"/>
      <c r="E18" s="15"/>
      <c r="F18" s="15"/>
      <c r="G18" s="15"/>
      <c r="H18" s="15"/>
    </row>
    <row r="19" spans="1:8" ht="16.5" thickTop="1" x14ac:dyDescent="0.25">
      <c r="A19" s="8"/>
      <c r="B19" s="26"/>
      <c r="C19" s="10"/>
      <c r="E19" s="15"/>
      <c r="F19" s="15"/>
      <c r="G19" s="15"/>
      <c r="H19" s="15"/>
    </row>
    <row r="20" spans="1:8" ht="15.75" x14ac:dyDescent="0.25">
      <c r="A20" s="8" t="s">
        <v>14</v>
      </c>
      <c r="B20" s="9"/>
      <c r="C20" s="10"/>
      <c r="E20" s="15"/>
      <c r="F20" s="15"/>
      <c r="G20" s="15"/>
      <c r="H20" s="15"/>
    </row>
    <row r="21" spans="1:8" ht="18.75" customHeight="1" x14ac:dyDescent="0.25">
      <c r="A21" s="11" t="s">
        <v>15</v>
      </c>
      <c r="B21" s="12">
        <f>'[1]Notas del Estado  2025 '!B62</f>
        <v>8295730.3699999992</v>
      </c>
      <c r="C21" s="13">
        <v>5195083.9499999993</v>
      </c>
      <c r="E21" s="15"/>
      <c r="F21" s="15"/>
      <c r="G21" s="15"/>
      <c r="H21" s="15"/>
    </row>
    <row r="22" spans="1:8" ht="18.75" customHeight="1" x14ac:dyDescent="0.25">
      <c r="A22" s="11" t="s">
        <v>16</v>
      </c>
      <c r="B22" s="12">
        <f>'[1]Notas del Estado  2025 '!B70</f>
        <v>3510890.59</v>
      </c>
      <c r="C22" s="13">
        <v>2732261.9</v>
      </c>
      <c r="D22" s="15"/>
      <c r="E22" s="15"/>
      <c r="F22" s="15"/>
      <c r="G22" s="15"/>
      <c r="H22" s="15"/>
    </row>
    <row r="23" spans="1:8" ht="16.5" thickBot="1" x14ac:dyDescent="0.3">
      <c r="A23" s="8" t="s">
        <v>17</v>
      </c>
      <c r="B23" s="27">
        <f>SUM(B21:B22)</f>
        <v>11806620.959999999</v>
      </c>
      <c r="C23" s="28">
        <f>SUM(C21:C22)</f>
        <v>7927345.8499999996</v>
      </c>
      <c r="D23" s="15"/>
      <c r="E23" s="15"/>
      <c r="F23" s="15"/>
      <c r="G23" s="15"/>
      <c r="H23" s="15"/>
    </row>
    <row r="24" spans="1:8" ht="18.75" customHeight="1" x14ac:dyDescent="0.25">
      <c r="A24" s="8"/>
      <c r="B24" s="29"/>
      <c r="C24" s="13"/>
      <c r="D24" s="15"/>
      <c r="E24" s="15"/>
      <c r="F24" s="15"/>
      <c r="G24" s="15"/>
      <c r="H24" s="15"/>
    </row>
    <row r="25" spans="1:8" ht="15.75" x14ac:dyDescent="0.25">
      <c r="A25" s="8" t="s">
        <v>18</v>
      </c>
      <c r="B25" s="26"/>
      <c r="C25" s="30"/>
      <c r="D25" s="15"/>
      <c r="E25" s="15"/>
      <c r="F25" s="15"/>
      <c r="G25" s="15"/>
      <c r="H25" s="15"/>
    </row>
    <row r="26" spans="1:8" ht="15.75" x14ac:dyDescent="0.25">
      <c r="A26" s="11" t="s">
        <v>19</v>
      </c>
      <c r="B26" s="12">
        <f>'[1]Notas del Estado  2025 '!B78</f>
        <v>18615308.829999998</v>
      </c>
      <c r="C26" s="30">
        <v>18615308.829999998</v>
      </c>
      <c r="D26" s="15"/>
      <c r="E26" s="15"/>
      <c r="F26" s="15"/>
      <c r="G26" s="15"/>
      <c r="H26" s="15"/>
    </row>
    <row r="27" spans="1:8" ht="15.75" x14ac:dyDescent="0.25">
      <c r="A27" s="11" t="s">
        <v>20</v>
      </c>
      <c r="B27" s="12">
        <f>'[1]Notas del Estado  2025 '!B87</f>
        <v>4210690.82</v>
      </c>
      <c r="C27" s="30">
        <v>3758875.87</v>
      </c>
      <c r="D27" s="15"/>
      <c r="E27" s="15"/>
      <c r="F27" s="15"/>
      <c r="G27" s="15"/>
      <c r="H27" s="15"/>
    </row>
    <row r="28" spans="1:8" ht="16.5" thickBot="1" x14ac:dyDescent="0.3">
      <c r="A28" s="8" t="s">
        <v>21</v>
      </c>
      <c r="B28" s="27">
        <f>SUM(B26:B27)</f>
        <v>22825999.649999999</v>
      </c>
      <c r="C28" s="31">
        <v>22374184.699999999</v>
      </c>
      <c r="D28" s="15"/>
      <c r="E28" s="15"/>
      <c r="F28" s="15"/>
      <c r="G28" s="15"/>
      <c r="H28" s="15"/>
    </row>
    <row r="29" spans="1:8" ht="15.75" x14ac:dyDescent="0.25">
      <c r="A29" s="8"/>
      <c r="B29" s="26"/>
      <c r="C29" s="30"/>
      <c r="D29" s="15"/>
      <c r="E29" s="15"/>
      <c r="F29" s="15"/>
      <c r="G29" s="15"/>
      <c r="H29" s="15"/>
    </row>
    <row r="30" spans="1:8" ht="16.5" thickBot="1" x14ac:dyDescent="0.25">
      <c r="A30" s="8" t="s">
        <v>22</v>
      </c>
      <c r="B30" s="32">
        <f>+B23+B28</f>
        <v>34632620.609999999</v>
      </c>
      <c r="C30" s="32">
        <f>+C23+C28</f>
        <v>30301530.549999997</v>
      </c>
      <c r="D30" s="15"/>
      <c r="E30" s="15"/>
      <c r="F30" s="15"/>
      <c r="G30" s="15"/>
      <c r="H30" s="15"/>
    </row>
    <row r="31" spans="1:8" ht="16.5" thickTop="1" x14ac:dyDescent="0.25">
      <c r="A31" s="8"/>
      <c r="B31" s="18"/>
      <c r="C31" s="30"/>
      <c r="D31" s="15"/>
      <c r="E31" s="15"/>
      <c r="F31" s="15"/>
      <c r="G31" s="15"/>
      <c r="H31" s="15"/>
    </row>
    <row r="32" spans="1:8" ht="15.75" x14ac:dyDescent="0.25">
      <c r="A32" s="8" t="s">
        <v>23</v>
      </c>
      <c r="B32" s="9"/>
      <c r="C32" s="30"/>
      <c r="D32" s="15"/>
      <c r="E32" s="15"/>
      <c r="F32" s="15"/>
      <c r="G32" s="15"/>
      <c r="H32" s="15"/>
    </row>
    <row r="33" spans="1:8" ht="21.75" customHeight="1" x14ac:dyDescent="0.25">
      <c r="A33" s="11" t="s">
        <v>24</v>
      </c>
      <c r="B33" s="33">
        <f>'[1]Notas del Estado  2025 '!B95</f>
        <v>145089766.96000001</v>
      </c>
      <c r="C33" s="30">
        <v>145089766.96000001</v>
      </c>
      <c r="D33" s="15"/>
      <c r="E33" s="15"/>
      <c r="F33" s="15"/>
      <c r="G33" s="15"/>
      <c r="H33" s="15"/>
    </row>
    <row r="34" spans="1:8" ht="15.75" x14ac:dyDescent="0.25">
      <c r="A34" s="11" t="s">
        <v>25</v>
      </c>
      <c r="B34" s="33">
        <f>'[1]Est. de Rendimiento Fin'!C24</f>
        <v>11623238.445600033</v>
      </c>
      <c r="C34" s="30">
        <v>-5972428.4633999765</v>
      </c>
      <c r="D34" s="15"/>
      <c r="E34" s="15"/>
      <c r="F34" s="15"/>
      <c r="G34" s="15"/>
      <c r="H34" s="15"/>
    </row>
    <row r="35" spans="1:8" ht="15.75" x14ac:dyDescent="0.25">
      <c r="A35" s="11" t="s">
        <v>26</v>
      </c>
      <c r="B35" s="33">
        <f>+C35+C34</f>
        <v>192046003.90300003</v>
      </c>
      <c r="C35" s="30">
        <v>198018432.3664</v>
      </c>
      <c r="D35" s="15"/>
      <c r="E35" s="15"/>
      <c r="F35" s="15"/>
      <c r="G35" s="15"/>
      <c r="H35" s="15"/>
    </row>
    <row r="36" spans="1:8" ht="17.25" customHeight="1" thickBot="1" x14ac:dyDescent="0.3">
      <c r="A36" s="34" t="s">
        <v>27</v>
      </c>
      <c r="B36" s="35">
        <f>SUM(B33:B35)</f>
        <v>348759009.30860007</v>
      </c>
      <c r="C36" s="28">
        <f>SUM(C33:C35)</f>
        <v>337135770.86300004</v>
      </c>
      <c r="D36" s="15"/>
      <c r="E36" s="15"/>
      <c r="F36" s="15"/>
      <c r="G36" s="15"/>
      <c r="H36" s="15"/>
    </row>
    <row r="37" spans="1:8" ht="16.5" thickBot="1" x14ac:dyDescent="0.25">
      <c r="A37" s="8" t="s">
        <v>28</v>
      </c>
      <c r="B37" s="24">
        <f>+B30+B36</f>
        <v>383391629.91860008</v>
      </c>
      <c r="C37" s="24">
        <f>+C30+C36</f>
        <v>367437301.41300005</v>
      </c>
      <c r="D37" s="15"/>
      <c r="E37" s="15"/>
      <c r="F37" s="15"/>
      <c r="G37" s="15"/>
      <c r="H37" s="15"/>
    </row>
    <row r="38" spans="1:8" ht="19.5" customHeight="1" thickTop="1" x14ac:dyDescent="0.2">
      <c r="A38" s="36"/>
      <c r="B38" s="26"/>
      <c r="C38" s="15"/>
      <c r="D38" s="15"/>
      <c r="E38" s="15" t="s">
        <v>29</v>
      </c>
      <c r="F38" s="15"/>
      <c r="G38" s="15"/>
      <c r="H38" s="15"/>
    </row>
    <row r="39" spans="1:8" ht="15.75" x14ac:dyDescent="0.25">
      <c r="A39" s="37" t="s">
        <v>30</v>
      </c>
      <c r="B39" s="26"/>
      <c r="C39" s="38"/>
      <c r="D39" s="38"/>
      <c r="E39" s="38"/>
      <c r="F39" s="15"/>
      <c r="G39" s="15"/>
      <c r="H39" s="2" t="s">
        <v>29</v>
      </c>
    </row>
    <row r="40" spans="1:8" ht="15.75" x14ac:dyDescent="0.25">
      <c r="A40" s="10"/>
      <c r="B40" s="39"/>
      <c r="C40" s="15"/>
      <c r="D40" s="15"/>
      <c r="E40" s="15"/>
      <c r="F40" s="15"/>
      <c r="G40" s="15"/>
      <c r="H40" s="2" t="s">
        <v>29</v>
      </c>
    </row>
    <row r="41" spans="1:8" x14ac:dyDescent="0.2">
      <c r="C41" s="15"/>
      <c r="D41" s="15"/>
      <c r="E41" s="15"/>
      <c r="F41" s="15"/>
      <c r="G41" s="15"/>
      <c r="H41" s="2" t="s">
        <v>29</v>
      </c>
    </row>
    <row r="42" spans="1:8" ht="15.75" x14ac:dyDescent="0.25">
      <c r="A42" s="40"/>
      <c r="B42" s="40"/>
      <c r="C42" s="15"/>
      <c r="D42" s="15" t="s">
        <v>29</v>
      </c>
      <c r="E42" s="15" t="s">
        <v>29</v>
      </c>
      <c r="H42" s="2" t="s">
        <v>29</v>
      </c>
    </row>
    <row r="43" spans="1:8" s="42" customFormat="1" ht="15.75" x14ac:dyDescent="0.25">
      <c r="A43" s="41" t="s">
        <v>31</v>
      </c>
      <c r="B43" s="41" t="s">
        <v>32</v>
      </c>
      <c r="C43" s="2"/>
      <c r="D43" s="25" t="s">
        <v>29</v>
      </c>
      <c r="E43" s="21" t="s">
        <v>29</v>
      </c>
      <c r="H43" s="42" t="s">
        <v>29</v>
      </c>
    </row>
    <row r="44" spans="1:8" x14ac:dyDescent="0.2">
      <c r="A44" s="41"/>
      <c r="B44" s="41"/>
      <c r="H44" s="2" t="s">
        <v>29</v>
      </c>
    </row>
    <row r="45" spans="1:8" x14ac:dyDescent="0.2">
      <c r="A45" s="41"/>
      <c r="B45" s="41"/>
      <c r="D45" s="25" t="s">
        <v>29</v>
      </c>
    </row>
    <row r="46" spans="1:8" x14ac:dyDescent="0.2">
      <c r="D46" s="25" t="s">
        <v>29</v>
      </c>
    </row>
    <row r="47" spans="1:8" ht="15.75" x14ac:dyDescent="0.25">
      <c r="A47" s="40"/>
      <c r="B47" s="43"/>
    </row>
    <row r="48" spans="1:8" x14ac:dyDescent="0.2">
      <c r="A48" s="41" t="s">
        <v>33</v>
      </c>
      <c r="B48" s="41" t="s">
        <v>34</v>
      </c>
    </row>
    <row r="49" spans="2:4" x14ac:dyDescent="0.2">
      <c r="D49" s="25" t="s">
        <v>29</v>
      </c>
    </row>
    <row r="50" spans="2:4" ht="15.75" x14ac:dyDescent="0.25">
      <c r="B50" s="42"/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2026-01-23T19:33:11Z</dcterms:created>
  <dcterms:modified xsi:type="dcterms:W3CDTF">2026-01-23T19:33:40Z</dcterms:modified>
</cp:coreProperties>
</file>